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Peak Freq" sheetId="1" r:id="rId1"/>
    <sheet name="Slopes" sheetId="2" r:id="rId2"/>
  </sheets>
  <calcPr calcId="145621"/>
</workbook>
</file>

<file path=xl/calcChain.xml><?xml version="1.0" encoding="utf-8"?>
<calcChain xmlns="http://schemas.openxmlformats.org/spreadsheetml/2006/main">
  <c r="D8" i="2" l="1"/>
  <c r="F25" i="2"/>
  <c r="D25" i="2"/>
  <c r="F24" i="2"/>
  <c r="D24" i="2"/>
  <c r="F23" i="2"/>
  <c r="D23" i="2"/>
  <c r="F22" i="2"/>
  <c r="D22" i="2"/>
  <c r="F21" i="2"/>
  <c r="F26" i="2" s="1"/>
  <c r="D21" i="2"/>
  <c r="D27" i="2" s="1"/>
  <c r="F15" i="2"/>
  <c r="D15" i="2"/>
  <c r="F14" i="2"/>
  <c r="D14" i="2"/>
  <c r="F13" i="2"/>
  <c r="D13" i="2"/>
  <c r="F12" i="2"/>
  <c r="D12" i="2"/>
  <c r="D17" i="2" l="1"/>
  <c r="D16" i="2"/>
  <c r="D26" i="2"/>
  <c r="F27" i="2"/>
  <c r="F16" i="2"/>
  <c r="F17" i="2"/>
  <c r="I90" i="1" l="1"/>
  <c r="H90" i="1"/>
  <c r="I89" i="1"/>
  <c r="H89" i="1"/>
  <c r="I88" i="1"/>
  <c r="H88" i="1"/>
  <c r="I87" i="1"/>
  <c r="H87" i="1"/>
  <c r="I86" i="1"/>
  <c r="H86" i="1"/>
  <c r="I83" i="1"/>
  <c r="H83" i="1"/>
  <c r="I82" i="1"/>
  <c r="H82" i="1"/>
  <c r="I81" i="1"/>
  <c r="H81" i="1"/>
  <c r="I80" i="1"/>
  <c r="H80" i="1"/>
  <c r="I79" i="1"/>
  <c r="H79" i="1"/>
  <c r="I76" i="1"/>
  <c r="H76" i="1"/>
  <c r="I75" i="1"/>
  <c r="H75" i="1"/>
  <c r="I74" i="1"/>
  <c r="H74" i="1"/>
  <c r="I73" i="1"/>
  <c r="H73" i="1"/>
  <c r="I72" i="1"/>
  <c r="H72" i="1"/>
  <c r="I67" i="1"/>
  <c r="H67" i="1"/>
  <c r="I66" i="1"/>
  <c r="H66" i="1"/>
  <c r="I65" i="1"/>
  <c r="H65" i="1"/>
  <c r="I64" i="1"/>
  <c r="H64" i="1"/>
  <c r="I63" i="1"/>
  <c r="H63" i="1"/>
  <c r="I60" i="1"/>
  <c r="H60" i="1"/>
  <c r="I59" i="1"/>
  <c r="H59" i="1"/>
  <c r="I58" i="1"/>
  <c r="H58" i="1"/>
  <c r="I57" i="1"/>
  <c r="H57" i="1"/>
  <c r="I56" i="1"/>
  <c r="H56" i="1"/>
  <c r="I53" i="1"/>
  <c r="H53" i="1"/>
  <c r="I52" i="1"/>
  <c r="H52" i="1"/>
  <c r="I51" i="1"/>
  <c r="H51" i="1"/>
  <c r="I50" i="1"/>
  <c r="H50" i="1"/>
  <c r="I49" i="1"/>
  <c r="H49" i="1"/>
  <c r="I44" i="1"/>
  <c r="H44" i="1"/>
  <c r="I43" i="1"/>
  <c r="H43" i="1"/>
  <c r="I42" i="1"/>
  <c r="H42" i="1"/>
  <c r="I41" i="1"/>
  <c r="H41" i="1"/>
  <c r="I40" i="1"/>
  <c r="H40" i="1"/>
  <c r="I37" i="1"/>
  <c r="H37" i="1"/>
  <c r="I36" i="1"/>
  <c r="H36" i="1"/>
  <c r="I35" i="1"/>
  <c r="H35" i="1"/>
  <c r="I34" i="1"/>
  <c r="H34" i="1"/>
  <c r="I33" i="1"/>
  <c r="H33" i="1"/>
  <c r="I27" i="1"/>
  <c r="I28" i="1"/>
  <c r="I29" i="1"/>
  <c r="I30" i="1"/>
  <c r="I26" i="1"/>
  <c r="H27" i="1"/>
  <c r="H28" i="1"/>
  <c r="H29" i="1"/>
  <c r="H30" i="1"/>
  <c r="H26" i="1"/>
  <c r="I21" i="1"/>
  <c r="H21" i="1"/>
  <c r="I20" i="1"/>
  <c r="H20" i="1"/>
  <c r="I19" i="1"/>
  <c r="H19" i="1"/>
  <c r="I18" i="1"/>
  <c r="H18" i="1"/>
  <c r="I17" i="1"/>
  <c r="H17" i="1"/>
  <c r="I14" i="1"/>
  <c r="H14" i="1"/>
  <c r="I13" i="1"/>
  <c r="H13" i="1"/>
  <c r="I12" i="1"/>
  <c r="H12" i="1"/>
  <c r="I11" i="1"/>
  <c r="H11" i="1"/>
  <c r="I10" i="1"/>
  <c r="H10" i="1"/>
  <c r="H4" i="1"/>
  <c r="I4" i="1"/>
  <c r="H5" i="1"/>
  <c r="I5" i="1"/>
  <c r="H6" i="1"/>
  <c r="I6" i="1"/>
  <c r="H7" i="1"/>
  <c r="I7" i="1"/>
  <c r="I3" i="1"/>
  <c r="H3" i="1"/>
  <c r="F35" i="2"/>
  <c r="F33" i="2"/>
  <c r="F32" i="2"/>
  <c r="F31" i="2"/>
  <c r="D35" i="2"/>
  <c r="D33" i="2"/>
  <c r="D32" i="2"/>
  <c r="D31" i="2"/>
  <c r="F3" i="2"/>
  <c r="F4" i="2"/>
  <c r="F5" i="2"/>
  <c r="F6" i="2"/>
  <c r="F2" i="2"/>
  <c r="D3" i="2"/>
  <c r="D4" i="2"/>
  <c r="D5" i="2"/>
  <c r="D6" i="2"/>
  <c r="D2" i="2"/>
  <c r="D7" i="2" l="1"/>
  <c r="F8" i="2"/>
  <c r="F36" i="2"/>
  <c r="D36" i="2"/>
  <c r="F37" i="2"/>
  <c r="D37" i="2"/>
  <c r="F7" i="2"/>
</calcChain>
</file>

<file path=xl/sharedStrings.xml><?xml version="1.0" encoding="utf-8"?>
<sst xmlns="http://schemas.openxmlformats.org/spreadsheetml/2006/main" count="80" uniqueCount="17">
  <si>
    <t>Stimulation intensity (mA)</t>
  </si>
  <si>
    <t>Baseline Peak Frequency (Hz)</t>
  </si>
  <si>
    <t>30 min Post-DZP Peak Frequency (Hz)</t>
  </si>
  <si>
    <t>60 min Post-DZP Peak Frequency (Hz)</t>
  </si>
  <si>
    <t>%change from baseline</t>
  </si>
  <si>
    <t>Mean</t>
  </si>
  <si>
    <t>S.E.M.</t>
  </si>
  <si>
    <t>Baseline Slope</t>
  </si>
  <si>
    <t>30min Post-DZP Slope</t>
  </si>
  <si>
    <t>60min Post-DZP Slope</t>
  </si>
  <si>
    <t>α2F/F</t>
  </si>
  <si>
    <t>α2DGKO</t>
  </si>
  <si>
    <t>α2CA1KO</t>
  </si>
  <si>
    <t>α2CA3KO</t>
  </si>
  <si>
    <t>*</t>
  </si>
  <si>
    <t>*animal died after 30 mins</t>
  </si>
  <si>
    <t>*animal died after 20 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</si>
</sst>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1" fillId="0" borderId="7" xfId="0" applyFont="1" applyBorder="1"/>
    <xf numFmtId="0" fontId="1" fillId="0" borderId="0" xfId="0" applyFont="1" applyBorder="1" applyAlignment="1">
      <alignment horizontal="center"/>
    </xf>
    <xf numFmtId="2" fontId="0" fillId="0" borderId="0" xfId="0" applyNumberFormat="1" applyBorder="1"/>
    <xf numFmtId="2" fontId="1" fillId="0" borderId="0" xfId="0" applyNumberFormat="1" applyFont="1" applyBorder="1"/>
    <xf numFmtId="2" fontId="1" fillId="0" borderId="7" xfId="0" applyNumberFormat="1" applyFont="1" applyBorder="1"/>
    <xf numFmtId="2" fontId="0" fillId="0" borderId="5" xfId="0" applyNumberFormat="1" applyBorder="1"/>
    <xf numFmtId="2" fontId="1" fillId="0" borderId="5" xfId="0" applyNumberFormat="1" applyFont="1" applyBorder="1"/>
    <xf numFmtId="2" fontId="1" fillId="0" borderId="8" xfId="0" applyNumberFormat="1" applyFont="1" applyBorder="1"/>
    <xf numFmtId="2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topLeftCell="A76" workbookViewId="0">
      <selection activeCell="L89" sqref="L89"/>
    </sheetView>
  </sheetViews>
  <sheetFormatPr defaultRowHeight="15" x14ac:dyDescent="0.25"/>
  <cols>
    <col min="2" max="2" width="24.7109375" customWidth="1"/>
  </cols>
  <sheetData>
    <row r="1" spans="1:9" s="1" customFormat="1" x14ac:dyDescent="0.25">
      <c r="A1" s="2" t="s">
        <v>10</v>
      </c>
      <c r="B1" s="3"/>
      <c r="C1" s="3"/>
      <c r="D1" s="3"/>
      <c r="E1" s="3"/>
      <c r="F1" s="3"/>
      <c r="G1" s="3"/>
      <c r="H1" s="3"/>
      <c r="I1" s="4"/>
    </row>
    <row r="2" spans="1:9" s="1" customFormat="1" x14ac:dyDescent="0.25">
      <c r="A2" s="5"/>
      <c r="B2" s="6" t="s">
        <v>0</v>
      </c>
      <c r="C2" s="13" t="s">
        <v>1</v>
      </c>
      <c r="D2" s="13"/>
      <c r="E2" s="13"/>
      <c r="F2" s="13"/>
      <c r="G2" s="13"/>
      <c r="H2" s="6" t="s">
        <v>5</v>
      </c>
      <c r="I2" s="7" t="s">
        <v>6</v>
      </c>
    </row>
    <row r="3" spans="1:9" x14ac:dyDescent="0.25">
      <c r="A3" s="8"/>
      <c r="B3" s="9">
        <v>0.02</v>
      </c>
      <c r="C3" s="14">
        <v>3.95</v>
      </c>
      <c r="D3" s="14">
        <v>4.125</v>
      </c>
      <c r="E3" s="14">
        <v>3.875</v>
      </c>
      <c r="F3" s="14">
        <v>4.5999999999999996</v>
      </c>
      <c r="G3" s="14">
        <v>4.1500000000000004</v>
      </c>
      <c r="H3" s="15">
        <f>AVERAGE(C3:G3)</f>
        <v>4.1399999999999988</v>
      </c>
      <c r="I3" s="18">
        <f>_xlfn.STDEV.S(C3:G3)/SQRT(5)</f>
        <v>0.12614475811542858</v>
      </c>
    </row>
    <row r="4" spans="1:9" x14ac:dyDescent="0.25">
      <c r="A4" s="8"/>
      <c r="B4" s="9">
        <v>0.04</v>
      </c>
      <c r="C4" s="14">
        <v>4.75</v>
      </c>
      <c r="D4" s="14">
        <v>5</v>
      </c>
      <c r="E4" s="14">
        <v>3.625</v>
      </c>
      <c r="F4" s="14">
        <v>4.9000000000000004</v>
      </c>
      <c r="G4" s="14">
        <v>5.6</v>
      </c>
      <c r="H4" s="15">
        <f t="shared" ref="H4:H7" si="0">AVERAGE(C4:G4)</f>
        <v>4.7750000000000004</v>
      </c>
      <c r="I4" s="18">
        <f t="shared" ref="I4:I7" si="1">_xlfn.STDEV.S(C4:G4)/SQRT(5)</f>
        <v>0.32171415884290883</v>
      </c>
    </row>
    <row r="5" spans="1:9" x14ac:dyDescent="0.25">
      <c r="A5" s="8"/>
      <c r="B5" s="9">
        <v>0.06</v>
      </c>
      <c r="C5" s="14">
        <v>5.6</v>
      </c>
      <c r="D5" s="14">
        <v>5.625</v>
      </c>
      <c r="E5" s="14">
        <v>4.625</v>
      </c>
      <c r="F5" s="14">
        <v>5.8</v>
      </c>
      <c r="G5" s="14">
        <v>4.9000000000000004</v>
      </c>
      <c r="H5" s="15">
        <f t="shared" si="0"/>
        <v>5.31</v>
      </c>
      <c r="I5" s="18">
        <f t="shared" si="1"/>
        <v>0.23029871905853053</v>
      </c>
    </row>
    <row r="6" spans="1:9" x14ac:dyDescent="0.25">
      <c r="A6" s="8"/>
      <c r="B6" s="9">
        <v>0.08</v>
      </c>
      <c r="C6" s="14">
        <v>6.875</v>
      </c>
      <c r="D6" s="14">
        <v>5.875</v>
      </c>
      <c r="E6" s="14">
        <v>5.125</v>
      </c>
      <c r="F6" s="14">
        <v>6.55</v>
      </c>
      <c r="G6" s="14">
        <v>7.15</v>
      </c>
      <c r="H6" s="15">
        <f t="shared" si="0"/>
        <v>6.3150000000000004</v>
      </c>
      <c r="I6" s="18">
        <f t="shared" si="1"/>
        <v>0.36576973630960541</v>
      </c>
    </row>
    <row r="7" spans="1:9" x14ac:dyDescent="0.25">
      <c r="A7" s="8"/>
      <c r="B7" s="9">
        <v>0.1</v>
      </c>
      <c r="C7" s="14">
        <v>6.25</v>
      </c>
      <c r="D7" s="14">
        <v>7.3250000000000002</v>
      </c>
      <c r="E7" s="14">
        <v>5.25</v>
      </c>
      <c r="F7" s="14">
        <v>7.55</v>
      </c>
      <c r="G7" s="14">
        <v>5.75</v>
      </c>
      <c r="H7" s="15">
        <f t="shared" si="0"/>
        <v>6.4249999999999998</v>
      </c>
      <c r="I7" s="18">
        <f t="shared" si="1"/>
        <v>0.44398761243980639</v>
      </c>
    </row>
    <row r="8" spans="1:9" x14ac:dyDescent="0.25">
      <c r="A8" s="8"/>
      <c r="B8" s="9"/>
      <c r="C8" s="9"/>
      <c r="D8" s="9"/>
      <c r="E8" s="9"/>
      <c r="F8" s="9"/>
      <c r="G8" s="9"/>
      <c r="H8" s="6"/>
      <c r="I8" s="7"/>
    </row>
    <row r="9" spans="1:9" x14ac:dyDescent="0.25">
      <c r="A9" s="8"/>
      <c r="B9" s="9"/>
      <c r="C9" s="13" t="s">
        <v>2</v>
      </c>
      <c r="D9" s="13"/>
      <c r="E9" s="13"/>
      <c r="F9" s="13"/>
      <c r="G9" s="13"/>
      <c r="H9" s="6" t="s">
        <v>5</v>
      </c>
      <c r="I9" s="7" t="s">
        <v>6</v>
      </c>
    </row>
    <row r="10" spans="1:9" x14ac:dyDescent="0.25">
      <c r="A10" s="8"/>
      <c r="B10" s="9">
        <v>0.02</v>
      </c>
      <c r="C10" s="14">
        <v>4.4832999999999998</v>
      </c>
      <c r="D10" s="14">
        <v>4.0833000000000004</v>
      </c>
      <c r="E10" s="14">
        <v>4.5667</v>
      </c>
      <c r="F10" s="14">
        <v>3.9</v>
      </c>
      <c r="G10" s="14">
        <v>4.2332999999999998</v>
      </c>
      <c r="H10" s="15">
        <f>AVERAGE(C10:G10)</f>
        <v>4.2533200000000004</v>
      </c>
      <c r="I10" s="18">
        <f>_xlfn.STDEV.S(C10:G10)/SQRT(5)</f>
        <v>0.12353955803709188</v>
      </c>
    </row>
    <row r="11" spans="1:9" x14ac:dyDescent="0.25">
      <c r="A11" s="8"/>
      <c r="B11" s="9">
        <v>0.04</v>
      </c>
      <c r="C11" s="14">
        <v>4.5</v>
      </c>
      <c r="D11" s="14">
        <v>4.3333000000000004</v>
      </c>
      <c r="E11" s="14">
        <v>4.9166999999999996</v>
      </c>
      <c r="F11" s="14">
        <v>4.4000000000000004</v>
      </c>
      <c r="G11" s="14">
        <v>3.9333</v>
      </c>
      <c r="H11" s="15">
        <f t="shared" ref="H11:H14" si="2">AVERAGE(C11:G11)</f>
        <v>4.4166599999999994</v>
      </c>
      <c r="I11" s="18">
        <f t="shared" ref="I11:I14" si="3">_xlfn.STDEV.S(C11:G11)/SQRT(5)</f>
        <v>0.15777339636326518</v>
      </c>
    </row>
    <row r="12" spans="1:9" x14ac:dyDescent="0.25">
      <c r="A12" s="8"/>
      <c r="B12" s="9">
        <v>0.06</v>
      </c>
      <c r="C12" s="14">
        <v>4.8333000000000004</v>
      </c>
      <c r="D12" s="14">
        <v>4.3333000000000004</v>
      </c>
      <c r="E12" s="14">
        <v>3.6166999999999998</v>
      </c>
      <c r="F12" s="14">
        <v>5.2</v>
      </c>
      <c r="G12" s="14">
        <v>5.1666999999999996</v>
      </c>
      <c r="H12" s="15">
        <f t="shared" si="2"/>
        <v>4.63</v>
      </c>
      <c r="I12" s="18">
        <f t="shared" si="3"/>
        <v>0.29741263927412548</v>
      </c>
    </row>
    <row r="13" spans="1:9" x14ac:dyDescent="0.25">
      <c r="A13" s="8"/>
      <c r="B13" s="9">
        <v>0.08</v>
      </c>
      <c r="C13" s="14">
        <v>4.9166999999999996</v>
      </c>
      <c r="D13" s="14">
        <v>4.75</v>
      </c>
      <c r="E13" s="14">
        <v>4.1666999999999996</v>
      </c>
      <c r="F13" s="14">
        <v>5.3333000000000004</v>
      </c>
      <c r="G13" s="14">
        <v>3.9333</v>
      </c>
      <c r="H13" s="15">
        <f t="shared" si="2"/>
        <v>4.6199999999999992</v>
      </c>
      <c r="I13" s="18">
        <f t="shared" si="3"/>
        <v>0.25404385054553191</v>
      </c>
    </row>
    <row r="14" spans="1:9" x14ac:dyDescent="0.25">
      <c r="A14" s="8"/>
      <c r="B14" s="9">
        <v>0.1</v>
      </c>
      <c r="C14" s="14">
        <v>4.1666999999999996</v>
      </c>
      <c r="D14" s="14">
        <v>4.8333000000000004</v>
      </c>
      <c r="E14" s="14">
        <v>4.3333000000000004</v>
      </c>
      <c r="F14" s="14">
        <v>5.4333</v>
      </c>
      <c r="G14" s="14">
        <v>5.3333000000000004</v>
      </c>
      <c r="H14" s="15">
        <f t="shared" si="2"/>
        <v>4.8199800000000002</v>
      </c>
      <c r="I14" s="18">
        <f t="shared" si="3"/>
        <v>0.25529085843406041</v>
      </c>
    </row>
    <row r="15" spans="1:9" x14ac:dyDescent="0.25">
      <c r="A15" s="8"/>
      <c r="B15" s="9"/>
      <c r="C15" s="9"/>
      <c r="D15" s="9"/>
      <c r="E15" s="9"/>
      <c r="F15" s="9"/>
      <c r="G15" s="9"/>
      <c r="H15" s="6"/>
      <c r="I15" s="7"/>
    </row>
    <row r="16" spans="1:9" x14ac:dyDescent="0.25">
      <c r="A16" s="8"/>
      <c r="B16" s="9"/>
      <c r="C16" s="13" t="s">
        <v>3</v>
      </c>
      <c r="D16" s="13"/>
      <c r="E16" s="13"/>
      <c r="F16" s="13"/>
      <c r="G16" s="13"/>
      <c r="H16" s="6" t="s">
        <v>5</v>
      </c>
      <c r="I16" s="7" t="s">
        <v>6</v>
      </c>
    </row>
    <row r="17" spans="1:14" x14ac:dyDescent="0.25">
      <c r="A17" s="8"/>
      <c r="B17" s="9">
        <v>0.02</v>
      </c>
      <c r="C17" s="14">
        <v>4.4333</v>
      </c>
      <c r="D17" s="14">
        <v>4</v>
      </c>
      <c r="E17" s="14">
        <v>4.8250000000000002</v>
      </c>
      <c r="F17" s="14">
        <v>3.7</v>
      </c>
      <c r="G17" s="14">
        <v>4.5332999999999997</v>
      </c>
      <c r="H17" s="15">
        <f>AVERAGE(C17:G17)</f>
        <v>4.2983199999999995</v>
      </c>
      <c r="I17" s="18">
        <f>_xlfn.STDEV.S(C17:G17)/SQRT(5)</f>
        <v>0.19972589566703661</v>
      </c>
    </row>
    <row r="18" spans="1:14" x14ac:dyDescent="0.25">
      <c r="A18" s="8"/>
      <c r="B18" s="9">
        <v>0.04</v>
      </c>
      <c r="C18" s="14">
        <v>5.0416999999999996</v>
      </c>
      <c r="D18" s="14">
        <v>4</v>
      </c>
      <c r="E18" s="14">
        <v>4.4583000000000004</v>
      </c>
      <c r="F18" s="14">
        <v>4.18</v>
      </c>
      <c r="G18" s="14">
        <v>3.7</v>
      </c>
      <c r="H18" s="15">
        <f t="shared" ref="H18:H21" si="4">AVERAGE(C18:G18)</f>
        <v>4.2759999999999998</v>
      </c>
      <c r="I18" s="18">
        <f t="shared" ref="I18:I21" si="5">_xlfn.STDEV.S(C18:G18)/SQRT(5)</f>
        <v>0.22767276736579753</v>
      </c>
    </row>
    <row r="19" spans="1:14" x14ac:dyDescent="0.25">
      <c r="A19" s="8"/>
      <c r="B19" s="9">
        <v>0.06</v>
      </c>
      <c r="C19" s="14">
        <v>4.625</v>
      </c>
      <c r="D19" s="14">
        <v>4.5332999999999997</v>
      </c>
      <c r="E19" s="14">
        <v>3.5</v>
      </c>
      <c r="F19" s="14">
        <v>4.84</v>
      </c>
      <c r="G19" s="14">
        <v>4.7167000000000003</v>
      </c>
      <c r="H19" s="15">
        <f t="shared" si="4"/>
        <v>4.4429999999999996</v>
      </c>
      <c r="I19" s="18">
        <f t="shared" si="5"/>
        <v>0.24114806447491957</v>
      </c>
    </row>
    <row r="20" spans="1:14" x14ac:dyDescent="0.25">
      <c r="A20" s="8"/>
      <c r="B20" s="9">
        <v>0.08</v>
      </c>
      <c r="C20" s="14">
        <v>4.9166999999999996</v>
      </c>
      <c r="D20" s="14">
        <v>4.4583000000000004</v>
      </c>
      <c r="E20" s="14">
        <v>4.1666999999999996</v>
      </c>
      <c r="F20" s="14">
        <v>4.78</v>
      </c>
      <c r="G20" s="14">
        <v>4.4667000000000003</v>
      </c>
      <c r="H20" s="15">
        <f t="shared" si="4"/>
        <v>4.5576799999999995</v>
      </c>
      <c r="I20" s="18">
        <f t="shared" si="5"/>
        <v>0.13216290099721631</v>
      </c>
    </row>
    <row r="21" spans="1:14" x14ac:dyDescent="0.25">
      <c r="A21" s="10"/>
      <c r="B21" s="11">
        <v>0.1</v>
      </c>
      <c r="C21" s="20">
        <v>4.7083000000000004</v>
      </c>
      <c r="D21" s="20">
        <v>4.9583000000000004</v>
      </c>
      <c r="E21" s="20">
        <v>4.2916999999999996</v>
      </c>
      <c r="F21" s="20">
        <v>5.38</v>
      </c>
      <c r="G21" s="20">
        <v>4.4832999999999998</v>
      </c>
      <c r="H21" s="16">
        <f t="shared" si="4"/>
        <v>4.7643199999999997</v>
      </c>
      <c r="I21" s="19">
        <f t="shared" si="5"/>
        <v>0.19002239973224214</v>
      </c>
    </row>
    <row r="24" spans="1:14" x14ac:dyDescent="0.25">
      <c r="A24" s="2" t="s">
        <v>12</v>
      </c>
      <c r="B24" s="3"/>
      <c r="C24" s="3"/>
      <c r="D24" s="3"/>
      <c r="E24" s="3"/>
      <c r="F24" s="3"/>
      <c r="G24" s="3"/>
      <c r="H24" s="3"/>
      <c r="I24" s="4"/>
    </row>
    <row r="25" spans="1:14" x14ac:dyDescent="0.25">
      <c r="A25" s="5"/>
      <c r="B25" s="6" t="s">
        <v>0</v>
      </c>
      <c r="C25" s="13" t="s">
        <v>1</v>
      </c>
      <c r="D25" s="13"/>
      <c r="E25" s="13"/>
      <c r="F25" s="13"/>
      <c r="G25" s="13"/>
      <c r="H25" s="6" t="s">
        <v>5</v>
      </c>
      <c r="I25" s="7" t="s">
        <v>6</v>
      </c>
    </row>
    <row r="26" spans="1:14" x14ac:dyDescent="0.25">
      <c r="A26" s="8"/>
      <c r="B26" s="9">
        <v>0.02</v>
      </c>
      <c r="C26" s="14">
        <v>4.1500000000000004</v>
      </c>
      <c r="D26" s="14">
        <v>4.1500000000000004</v>
      </c>
      <c r="E26" s="14">
        <v>3.75</v>
      </c>
      <c r="F26" s="14">
        <v>5</v>
      </c>
      <c r="G26" s="14"/>
      <c r="H26" s="15">
        <f>AVERAGE(C26:F26)</f>
        <v>4.2625000000000002</v>
      </c>
      <c r="I26" s="18">
        <f>_xlfn.STDEV.S(C26:F26)/SQRT(4)</f>
        <v>0.26329245463299245</v>
      </c>
    </row>
    <row r="27" spans="1:14" x14ac:dyDescent="0.25">
      <c r="A27" s="8"/>
      <c r="B27" s="9">
        <v>0.04</v>
      </c>
      <c r="C27" s="14">
        <v>6.2750000000000004</v>
      </c>
      <c r="D27" s="14">
        <v>4.5999999999999996</v>
      </c>
      <c r="E27" s="14">
        <v>4.9749999999999996</v>
      </c>
      <c r="F27" s="14">
        <v>6.45</v>
      </c>
      <c r="G27" s="14"/>
      <c r="H27" s="15">
        <f t="shared" ref="H27:H30" si="6">AVERAGE(C27:F27)</f>
        <v>5.5750000000000002</v>
      </c>
      <c r="I27" s="18">
        <f t="shared" ref="I27:I30" si="7">_xlfn.STDEV.S(C27:F27)/SQRT(4)</f>
        <v>0.46244369026581517</v>
      </c>
    </row>
    <row r="28" spans="1:14" x14ac:dyDescent="0.25">
      <c r="A28" s="8"/>
      <c r="B28" s="9">
        <v>0.06</v>
      </c>
      <c r="C28" s="14">
        <v>7.0250000000000004</v>
      </c>
      <c r="D28" s="14">
        <v>5.75</v>
      </c>
      <c r="E28" s="14">
        <v>5.75</v>
      </c>
      <c r="F28" s="14">
        <v>6.95</v>
      </c>
      <c r="G28" s="14"/>
      <c r="H28" s="15">
        <f t="shared" si="6"/>
        <v>6.3687499999999995</v>
      </c>
      <c r="I28" s="18">
        <f t="shared" si="7"/>
        <v>0.35756336850969517</v>
      </c>
    </row>
    <row r="29" spans="1:14" x14ac:dyDescent="0.25">
      <c r="A29" s="8"/>
      <c r="B29" s="9">
        <v>0.08</v>
      </c>
      <c r="C29" s="14">
        <v>7.3</v>
      </c>
      <c r="D29" s="14">
        <v>6.5</v>
      </c>
      <c r="E29" s="14">
        <v>6.375</v>
      </c>
      <c r="F29" s="14">
        <v>7.15</v>
      </c>
      <c r="G29" s="14"/>
      <c r="H29" s="15">
        <f t="shared" si="6"/>
        <v>6.8312500000000007</v>
      </c>
      <c r="I29" s="18">
        <f t="shared" si="7"/>
        <v>0.23079910997806438</v>
      </c>
    </row>
    <row r="30" spans="1:14" x14ac:dyDescent="0.25">
      <c r="A30" s="8"/>
      <c r="B30" s="9">
        <v>0.1</v>
      </c>
      <c r="C30" s="14">
        <v>7.5250000000000004</v>
      </c>
      <c r="D30" s="14">
        <v>6.9</v>
      </c>
      <c r="E30" s="14">
        <v>6.9749999999999996</v>
      </c>
      <c r="F30" s="14">
        <v>7.3</v>
      </c>
      <c r="G30" s="14"/>
      <c r="H30" s="15">
        <f t="shared" si="6"/>
        <v>7.1749999999999998</v>
      </c>
      <c r="I30" s="18">
        <f t="shared" si="7"/>
        <v>0.14541606972179294</v>
      </c>
      <c r="J30" s="1"/>
      <c r="K30" s="1"/>
      <c r="L30" s="1"/>
      <c r="M30" s="1"/>
      <c r="N30" s="1"/>
    </row>
    <row r="31" spans="1:14" x14ac:dyDescent="0.25">
      <c r="A31" s="8"/>
      <c r="B31" s="9"/>
      <c r="C31" s="9"/>
      <c r="D31" s="9"/>
      <c r="E31" s="9"/>
      <c r="F31" s="9"/>
      <c r="G31" s="9"/>
      <c r="H31" s="6"/>
      <c r="I31" s="7"/>
    </row>
    <row r="32" spans="1:14" x14ac:dyDescent="0.25">
      <c r="A32" s="8"/>
      <c r="B32" s="9"/>
      <c r="C32" s="13" t="s">
        <v>2</v>
      </c>
      <c r="D32" s="13"/>
      <c r="E32" s="13"/>
      <c r="F32" s="13"/>
      <c r="G32" s="13"/>
      <c r="H32" s="6" t="s">
        <v>5</v>
      </c>
      <c r="I32" s="7" t="s">
        <v>6</v>
      </c>
    </row>
    <row r="33" spans="1:14" x14ac:dyDescent="0.25">
      <c r="A33" s="8"/>
      <c r="B33" s="9">
        <v>0.02</v>
      </c>
      <c r="C33" s="14">
        <v>3.7667000000000002</v>
      </c>
      <c r="D33" s="14">
        <v>4.7332999999999998</v>
      </c>
      <c r="E33" s="14">
        <v>3.8</v>
      </c>
      <c r="F33" s="14">
        <v>5.3666666666666671</v>
      </c>
      <c r="G33" s="14"/>
      <c r="H33" s="15">
        <f>AVERAGE(C33:F33)</f>
        <v>4.416666666666667</v>
      </c>
      <c r="I33" s="18">
        <f>_xlfn.STDEV.S(C33:F33)/SQRT(4)</f>
        <v>0.38788863450451561</v>
      </c>
    </row>
    <row r="34" spans="1:14" x14ac:dyDescent="0.25">
      <c r="A34" s="8"/>
      <c r="B34" s="9">
        <v>0.04</v>
      </c>
      <c r="C34" s="14">
        <v>4.6666999999999996</v>
      </c>
      <c r="D34" s="14">
        <v>4.7</v>
      </c>
      <c r="E34" s="14">
        <v>3.9666999999999999</v>
      </c>
      <c r="F34" s="14">
        <v>5.8</v>
      </c>
      <c r="G34" s="14"/>
      <c r="H34" s="15">
        <f t="shared" ref="H34:H37" si="8">AVERAGE(C34:F34)</f>
        <v>4.7833499999999995</v>
      </c>
      <c r="I34" s="18">
        <f t="shared" ref="I34:I37" si="9">_xlfn.STDEV.S(C34:F34)/SQRT(4)</f>
        <v>0.37870930914533091</v>
      </c>
    </row>
    <row r="35" spans="1:14" x14ac:dyDescent="0.25">
      <c r="A35" s="8"/>
      <c r="B35" s="9">
        <v>0.06</v>
      </c>
      <c r="C35" s="14">
        <v>4.5</v>
      </c>
      <c r="D35" s="14">
        <v>5.4</v>
      </c>
      <c r="E35" s="14">
        <v>4.0332999999999997</v>
      </c>
      <c r="F35" s="14">
        <v>5.0666666666666664</v>
      </c>
      <c r="G35" s="14"/>
      <c r="H35" s="15">
        <f t="shared" si="8"/>
        <v>4.7499916666666664</v>
      </c>
      <c r="I35" s="18">
        <f t="shared" si="9"/>
        <v>0.3026186637089654</v>
      </c>
    </row>
    <row r="36" spans="1:14" x14ac:dyDescent="0.25">
      <c r="A36" s="8"/>
      <c r="B36" s="9">
        <v>0.08</v>
      </c>
      <c r="C36" s="14">
        <v>5.3167</v>
      </c>
      <c r="D36" s="14">
        <v>4.6333000000000002</v>
      </c>
      <c r="E36" s="14">
        <v>4.4333</v>
      </c>
      <c r="F36" s="14">
        <v>5.0333333333333332</v>
      </c>
      <c r="G36" s="14"/>
      <c r="H36" s="15">
        <f t="shared" si="8"/>
        <v>4.8541583333333325</v>
      </c>
      <c r="I36" s="18">
        <f t="shared" si="9"/>
        <v>0.19831553439041416</v>
      </c>
    </row>
    <row r="37" spans="1:14" x14ac:dyDescent="0.25">
      <c r="A37" s="8"/>
      <c r="B37" s="9">
        <v>0.1</v>
      </c>
      <c r="C37" s="14">
        <v>4.7832999999999997</v>
      </c>
      <c r="D37" s="14">
        <v>4.9000000000000004</v>
      </c>
      <c r="E37" s="14">
        <v>4.4667000000000003</v>
      </c>
      <c r="F37" s="14">
        <v>5.7333333333333334</v>
      </c>
      <c r="G37" s="14"/>
      <c r="H37" s="15">
        <f t="shared" si="8"/>
        <v>4.9708333333333332</v>
      </c>
      <c r="I37" s="18">
        <f t="shared" si="9"/>
        <v>0.27014545156267206</v>
      </c>
      <c r="J37" s="1"/>
      <c r="K37" s="1"/>
      <c r="L37" s="1"/>
      <c r="M37" s="1"/>
      <c r="N37" s="1"/>
    </row>
    <row r="38" spans="1:14" x14ac:dyDescent="0.25">
      <c r="A38" s="8"/>
      <c r="B38" s="9"/>
      <c r="C38" s="9"/>
      <c r="D38" s="9"/>
      <c r="E38" s="9"/>
      <c r="F38" s="9"/>
      <c r="G38" s="9"/>
      <c r="H38" s="6"/>
      <c r="I38" s="7"/>
    </row>
    <row r="39" spans="1:14" x14ac:dyDescent="0.25">
      <c r="A39" s="8"/>
      <c r="B39" s="9"/>
      <c r="C39" s="13" t="s">
        <v>3</v>
      </c>
      <c r="D39" s="13"/>
      <c r="E39" s="13"/>
      <c r="F39" s="13"/>
      <c r="G39" s="13"/>
      <c r="H39" s="6" t="s">
        <v>5</v>
      </c>
      <c r="I39" s="7" t="s">
        <v>6</v>
      </c>
    </row>
    <row r="40" spans="1:14" x14ac:dyDescent="0.25">
      <c r="A40" s="8"/>
      <c r="B40" s="9">
        <v>0.02</v>
      </c>
      <c r="C40" s="14">
        <v>3.9249999999999998</v>
      </c>
      <c r="D40" s="14">
        <v>4.9832999999999998</v>
      </c>
      <c r="E40" s="14">
        <v>3.7</v>
      </c>
      <c r="F40" s="14">
        <v>3.9</v>
      </c>
      <c r="G40" s="14"/>
      <c r="H40" s="15">
        <f>AVERAGE(C40:F40)</f>
        <v>4.1270749999999996</v>
      </c>
      <c r="I40" s="18">
        <f>_xlfn.STDEV.S(C40:F40)/SQRT(4)</f>
        <v>0.28981483564223248</v>
      </c>
    </row>
    <row r="41" spans="1:14" x14ac:dyDescent="0.25">
      <c r="A41" s="8"/>
      <c r="B41" s="9">
        <v>0.04</v>
      </c>
      <c r="C41" s="14">
        <v>4.5667</v>
      </c>
      <c r="D41" s="14">
        <v>4.55</v>
      </c>
      <c r="E41" s="14">
        <v>3.9</v>
      </c>
      <c r="F41" s="14">
        <v>4.9000000000000004</v>
      </c>
      <c r="G41" s="14"/>
      <c r="H41" s="15">
        <f t="shared" ref="H41:H44" si="10">AVERAGE(C41:F41)</f>
        <v>4.4791749999999997</v>
      </c>
      <c r="I41" s="18">
        <f t="shared" ref="I41:I44" si="11">_xlfn.STDEV.S(C41:F41)/SQRT(4)</f>
        <v>0.20920766547061964</v>
      </c>
    </row>
    <row r="42" spans="1:14" x14ac:dyDescent="0.25">
      <c r="A42" s="8"/>
      <c r="B42" s="9">
        <v>0.06</v>
      </c>
      <c r="C42" s="14">
        <v>4.7332999999999998</v>
      </c>
      <c r="D42" s="14">
        <v>4.7832999999999997</v>
      </c>
      <c r="E42" s="14">
        <v>4.1833</v>
      </c>
      <c r="F42" s="14">
        <v>5.7167000000000003</v>
      </c>
      <c r="G42" s="14"/>
      <c r="H42" s="15">
        <f t="shared" si="10"/>
        <v>4.8541499999999997</v>
      </c>
      <c r="I42" s="18">
        <f t="shared" si="11"/>
        <v>0.31802209959896471</v>
      </c>
    </row>
    <row r="43" spans="1:14" x14ac:dyDescent="0.25">
      <c r="A43" s="8"/>
      <c r="B43" s="9">
        <v>0.08</v>
      </c>
      <c r="C43" s="14">
        <v>5.3083</v>
      </c>
      <c r="D43" s="14">
        <v>4.7332999999999998</v>
      </c>
      <c r="E43" s="14">
        <v>4.45</v>
      </c>
      <c r="F43" s="14">
        <v>5.6</v>
      </c>
      <c r="G43" s="14"/>
      <c r="H43" s="15">
        <f t="shared" si="10"/>
        <v>5.0228999999999999</v>
      </c>
      <c r="I43" s="18">
        <f t="shared" si="11"/>
        <v>0.26245319265220091</v>
      </c>
    </row>
    <row r="44" spans="1:14" x14ac:dyDescent="0.25">
      <c r="A44" s="10"/>
      <c r="B44" s="11">
        <v>0.1</v>
      </c>
      <c r="C44" s="20">
        <v>5.0416999999999996</v>
      </c>
      <c r="D44" s="20">
        <v>4.8333000000000004</v>
      </c>
      <c r="E44" s="20">
        <v>4.25</v>
      </c>
      <c r="F44" s="20">
        <v>5.6</v>
      </c>
      <c r="G44" s="20"/>
      <c r="H44" s="16">
        <f t="shared" si="10"/>
        <v>4.9312500000000004</v>
      </c>
      <c r="I44" s="19">
        <f t="shared" si="11"/>
        <v>0.2788550295404405</v>
      </c>
    </row>
    <row r="47" spans="1:14" x14ac:dyDescent="0.25">
      <c r="A47" s="2" t="s">
        <v>13</v>
      </c>
      <c r="B47" s="3"/>
      <c r="C47" s="3"/>
      <c r="D47" s="3"/>
      <c r="E47" s="3"/>
      <c r="F47" s="3"/>
      <c r="G47" s="3"/>
      <c r="H47" s="3"/>
      <c r="I47" s="4"/>
    </row>
    <row r="48" spans="1:14" x14ac:dyDescent="0.25">
      <c r="A48" s="5"/>
      <c r="B48" s="6" t="s">
        <v>0</v>
      </c>
      <c r="C48" s="13" t="s">
        <v>1</v>
      </c>
      <c r="D48" s="13"/>
      <c r="E48" s="13"/>
      <c r="F48" s="13"/>
      <c r="G48" s="13"/>
      <c r="H48" s="6" t="s">
        <v>5</v>
      </c>
      <c r="I48" s="7" t="s">
        <v>6</v>
      </c>
    </row>
    <row r="49" spans="1:9" x14ac:dyDescent="0.25">
      <c r="A49" s="8"/>
      <c r="B49" s="9">
        <v>0.02</v>
      </c>
      <c r="C49" s="14">
        <v>3.75</v>
      </c>
      <c r="D49" s="14">
        <v>4</v>
      </c>
      <c r="E49" s="14">
        <v>5.125</v>
      </c>
      <c r="F49" s="14">
        <v>4.75</v>
      </c>
      <c r="G49" s="14">
        <v>4.125</v>
      </c>
      <c r="H49" s="15">
        <f>AVERAGE(C49:G49)</f>
        <v>4.3499999999999996</v>
      </c>
      <c r="I49" s="18">
        <f>_xlfn.STDEV.S(C49:G49)/SQRT(5)</f>
        <v>0.25433737436719783</v>
      </c>
    </row>
    <row r="50" spans="1:9" x14ac:dyDescent="0.25">
      <c r="A50" s="8"/>
      <c r="B50" s="9">
        <v>0.04</v>
      </c>
      <c r="C50" s="14">
        <v>5.375</v>
      </c>
      <c r="D50" s="14">
        <v>4</v>
      </c>
      <c r="E50" s="14">
        <v>4.375</v>
      </c>
      <c r="F50" s="14">
        <v>6</v>
      </c>
      <c r="G50" s="14">
        <v>4.875</v>
      </c>
      <c r="H50" s="15">
        <f t="shared" ref="H50:H53" si="12">AVERAGE(C50:G50)</f>
        <v>4.9249999999999998</v>
      </c>
      <c r="I50" s="18">
        <f t="shared" ref="I50:I53" si="13">_xlfn.STDEV.S(C50:G50)/SQRT(5)</f>
        <v>0.35487673916445955</v>
      </c>
    </row>
    <row r="51" spans="1:9" x14ac:dyDescent="0.25">
      <c r="A51" s="8"/>
      <c r="B51" s="9">
        <v>0.06</v>
      </c>
      <c r="C51" s="14">
        <v>5.75</v>
      </c>
      <c r="D51" s="14">
        <v>5.25</v>
      </c>
      <c r="E51" s="14">
        <v>5.125</v>
      </c>
      <c r="F51" s="14">
        <v>6.375</v>
      </c>
      <c r="G51" s="14">
        <v>5.375</v>
      </c>
      <c r="H51" s="15">
        <f t="shared" si="12"/>
        <v>5.5750000000000002</v>
      </c>
      <c r="I51" s="18">
        <f t="shared" si="13"/>
        <v>0.22569337606584733</v>
      </c>
    </row>
    <row r="52" spans="1:9" x14ac:dyDescent="0.25">
      <c r="A52" s="8"/>
      <c r="B52" s="9">
        <v>0.08</v>
      </c>
      <c r="C52" s="14">
        <v>6.625</v>
      </c>
      <c r="D52" s="14">
        <v>6</v>
      </c>
      <c r="E52" s="14">
        <v>6.375</v>
      </c>
      <c r="F52" s="14">
        <v>6.5</v>
      </c>
      <c r="G52" s="14">
        <v>6.25</v>
      </c>
      <c r="H52" s="15">
        <f t="shared" si="12"/>
        <v>6.35</v>
      </c>
      <c r="I52" s="18">
        <f t="shared" si="13"/>
        <v>0.10752906583803282</v>
      </c>
    </row>
    <row r="53" spans="1:9" x14ac:dyDescent="0.25">
      <c r="A53" s="8"/>
      <c r="B53" s="9">
        <v>0.1</v>
      </c>
      <c r="C53" s="14">
        <v>7.25</v>
      </c>
      <c r="D53" s="14">
        <v>5.625</v>
      </c>
      <c r="E53" s="14">
        <v>7</v>
      </c>
      <c r="F53" s="14">
        <v>6.875</v>
      </c>
      <c r="G53" s="14">
        <v>7</v>
      </c>
      <c r="H53" s="15">
        <f t="shared" si="12"/>
        <v>6.75</v>
      </c>
      <c r="I53" s="18">
        <f t="shared" si="13"/>
        <v>0.28777161083053343</v>
      </c>
    </row>
    <row r="54" spans="1:9" x14ac:dyDescent="0.25">
      <c r="A54" s="8"/>
      <c r="B54" s="9"/>
      <c r="C54" s="9"/>
      <c r="D54" s="9"/>
      <c r="E54" s="9"/>
      <c r="F54" s="9"/>
      <c r="G54" s="9"/>
      <c r="H54" s="6"/>
      <c r="I54" s="7"/>
    </row>
    <row r="55" spans="1:9" x14ac:dyDescent="0.25">
      <c r="A55" s="8"/>
      <c r="B55" s="9"/>
      <c r="C55" s="13" t="s">
        <v>2</v>
      </c>
      <c r="D55" s="13"/>
      <c r="E55" s="13"/>
      <c r="F55" s="13"/>
      <c r="G55" s="13"/>
      <c r="H55" s="6" t="s">
        <v>5</v>
      </c>
      <c r="I55" s="7" t="s">
        <v>6</v>
      </c>
    </row>
    <row r="56" spans="1:9" x14ac:dyDescent="0.25">
      <c r="A56" s="8"/>
      <c r="B56" s="9">
        <v>0.02</v>
      </c>
      <c r="C56" s="14">
        <v>4.3999999999999995</v>
      </c>
      <c r="D56" s="14">
        <v>5.916666666666667</v>
      </c>
      <c r="E56" s="14">
        <v>4</v>
      </c>
      <c r="F56" s="14">
        <v>3.6667000000000001</v>
      </c>
      <c r="G56" s="14">
        <v>4.3167</v>
      </c>
      <c r="H56" s="15">
        <f>AVERAGE(C56:G56)</f>
        <v>4.4600133333333334</v>
      </c>
      <c r="I56" s="18">
        <f>_xlfn.STDEV.S(C56:G56)/SQRT(5)</f>
        <v>0.38645423771055193</v>
      </c>
    </row>
    <row r="57" spans="1:9" x14ac:dyDescent="0.25">
      <c r="A57" s="8"/>
      <c r="B57" s="9">
        <v>0.04</v>
      </c>
      <c r="C57" s="14">
        <v>4.833333333333333</v>
      </c>
      <c r="D57" s="14">
        <v>3.7166666666666668</v>
      </c>
      <c r="E57" s="14">
        <v>4.5833000000000004</v>
      </c>
      <c r="F57" s="14">
        <v>4.25</v>
      </c>
      <c r="G57" s="14">
        <v>3.6667000000000001</v>
      </c>
      <c r="H57" s="15">
        <f t="shared" ref="H57:H60" si="14">AVERAGE(C57:G57)</f>
        <v>4.21</v>
      </c>
      <c r="I57" s="18">
        <f t="shared" ref="I57:I60" si="15">_xlfn.STDEV.S(C57:G57)/SQRT(5)</f>
        <v>0.2310898096219528</v>
      </c>
    </row>
    <row r="58" spans="1:9" x14ac:dyDescent="0.25">
      <c r="A58" s="8"/>
      <c r="B58" s="9">
        <v>0.06</v>
      </c>
      <c r="C58" s="14">
        <v>5.166666666666667</v>
      </c>
      <c r="D58" s="14">
        <v>6.166666666666667</v>
      </c>
      <c r="E58" s="14">
        <v>6.25</v>
      </c>
      <c r="F58" s="14">
        <v>5.1666999999999996</v>
      </c>
      <c r="G58" s="14">
        <v>4</v>
      </c>
      <c r="H58" s="15">
        <f t="shared" si="14"/>
        <v>5.3500066666666672</v>
      </c>
      <c r="I58" s="18">
        <f t="shared" si="15"/>
        <v>0.41028370948243215</v>
      </c>
    </row>
    <row r="59" spans="1:9" x14ac:dyDescent="0.25">
      <c r="A59" s="8"/>
      <c r="B59" s="9">
        <v>0.08</v>
      </c>
      <c r="C59" s="14">
        <v>5</v>
      </c>
      <c r="D59" s="14">
        <v>5</v>
      </c>
      <c r="E59" s="14">
        <v>5.6666999999999996</v>
      </c>
      <c r="F59" s="14">
        <v>5.9166999999999996</v>
      </c>
      <c r="G59" s="14">
        <v>4.75</v>
      </c>
      <c r="H59" s="15">
        <f t="shared" si="14"/>
        <v>5.2666799999999991</v>
      </c>
      <c r="I59" s="18">
        <f t="shared" si="15"/>
        <v>0.22268101266160964</v>
      </c>
    </row>
    <row r="60" spans="1:9" x14ac:dyDescent="0.25">
      <c r="A60" s="8"/>
      <c r="B60" s="9">
        <v>0.1</v>
      </c>
      <c r="C60" s="14">
        <v>5.333333333333333</v>
      </c>
      <c r="D60" s="14">
        <v>6.333333333333333</v>
      </c>
      <c r="E60" s="14">
        <v>5.3333000000000004</v>
      </c>
      <c r="F60" s="14">
        <v>5</v>
      </c>
      <c r="G60" s="14">
        <v>5.4166999999999996</v>
      </c>
      <c r="H60" s="15">
        <f t="shared" si="14"/>
        <v>5.4833333333333325</v>
      </c>
      <c r="I60" s="18">
        <f t="shared" si="15"/>
        <v>0.22422768710992547</v>
      </c>
    </row>
    <row r="61" spans="1:9" x14ac:dyDescent="0.25">
      <c r="A61" s="8"/>
      <c r="B61" s="9"/>
      <c r="C61" s="9"/>
      <c r="D61" s="9"/>
      <c r="E61" s="9"/>
      <c r="F61" s="9"/>
      <c r="G61" s="9"/>
      <c r="H61" s="6"/>
      <c r="I61" s="7"/>
    </row>
    <row r="62" spans="1:9" x14ac:dyDescent="0.25">
      <c r="A62" s="8"/>
      <c r="B62" s="9"/>
      <c r="C62" s="13" t="s">
        <v>3</v>
      </c>
      <c r="D62" s="13"/>
      <c r="E62" s="13"/>
      <c r="F62" s="13"/>
      <c r="G62" s="13"/>
      <c r="H62" s="6" t="s">
        <v>5</v>
      </c>
      <c r="I62" s="7" t="s">
        <v>6</v>
      </c>
    </row>
    <row r="63" spans="1:9" x14ac:dyDescent="0.25">
      <c r="A63" s="8"/>
      <c r="B63" s="9">
        <v>0.02</v>
      </c>
      <c r="C63" s="14">
        <v>4.5416999999999996</v>
      </c>
      <c r="D63" s="14" t="s">
        <v>14</v>
      </c>
      <c r="E63" s="14">
        <v>4.2916999999999996</v>
      </c>
      <c r="F63" s="14">
        <v>4.2416999999999998</v>
      </c>
      <c r="G63" s="14">
        <v>3.9333</v>
      </c>
      <c r="H63" s="15">
        <f>AVERAGE(C63:G63)</f>
        <v>4.2520999999999995</v>
      </c>
      <c r="I63" s="18">
        <f>_xlfn.STDEV.S(C63:G63)/SQRT(5)</f>
        <v>0.11170733189902973</v>
      </c>
    </row>
    <row r="64" spans="1:9" x14ac:dyDescent="0.25">
      <c r="A64" s="8"/>
      <c r="B64" s="9">
        <v>0.04</v>
      </c>
      <c r="C64" s="14">
        <v>4.1666999999999996</v>
      </c>
      <c r="D64" s="14"/>
      <c r="E64" s="14">
        <v>4.625</v>
      </c>
      <c r="F64" s="14">
        <v>4.4916999999999998</v>
      </c>
      <c r="G64" s="14">
        <v>3.45</v>
      </c>
      <c r="H64" s="15">
        <f t="shared" ref="H64:H67" si="16">AVERAGE(C64:G64)</f>
        <v>4.1833499999999999</v>
      </c>
      <c r="I64" s="18">
        <f t="shared" ref="I64:I67" si="17">_xlfn.STDEV.S(C64:G64)/SQRT(5)</f>
        <v>0.23497714640648423</v>
      </c>
    </row>
    <row r="65" spans="1:9" x14ac:dyDescent="0.25">
      <c r="A65" s="8"/>
      <c r="B65" s="9">
        <v>0.06</v>
      </c>
      <c r="C65" s="14">
        <v>4.5416999999999996</v>
      </c>
      <c r="D65" s="14"/>
      <c r="E65" s="14">
        <v>5.9166999999999996</v>
      </c>
      <c r="F65" s="14">
        <v>4.45</v>
      </c>
      <c r="G65" s="14">
        <v>4.2083000000000004</v>
      </c>
      <c r="H65" s="15">
        <f t="shared" si="16"/>
        <v>4.7791750000000004</v>
      </c>
      <c r="I65" s="18">
        <f t="shared" si="17"/>
        <v>0.34492626724175729</v>
      </c>
    </row>
    <row r="66" spans="1:9" x14ac:dyDescent="0.25">
      <c r="A66" s="8"/>
      <c r="B66" s="9">
        <v>0.08</v>
      </c>
      <c r="C66" s="14">
        <v>4.875</v>
      </c>
      <c r="D66" s="14"/>
      <c r="E66" s="14">
        <v>5.25</v>
      </c>
      <c r="F66" s="14">
        <v>5.1666999999999996</v>
      </c>
      <c r="G66" s="14">
        <v>4.2916999999999996</v>
      </c>
      <c r="H66" s="15">
        <f t="shared" si="16"/>
        <v>4.8958499999999994</v>
      </c>
      <c r="I66" s="18">
        <f t="shared" si="17"/>
        <v>0.19394395925971333</v>
      </c>
    </row>
    <row r="67" spans="1:9" x14ac:dyDescent="0.25">
      <c r="A67" s="10"/>
      <c r="B67" s="11">
        <v>0.1</v>
      </c>
      <c r="C67" s="20">
        <v>4.9166999999999996</v>
      </c>
      <c r="D67" s="20"/>
      <c r="E67" s="20">
        <v>4.9166999999999996</v>
      </c>
      <c r="F67" s="20">
        <v>4.7916999999999996</v>
      </c>
      <c r="G67" s="20">
        <v>4.75</v>
      </c>
      <c r="H67" s="16">
        <f t="shared" si="16"/>
        <v>4.8437749999999999</v>
      </c>
      <c r="I67" s="19">
        <f t="shared" si="17"/>
        <v>3.8420192173734137E-2</v>
      </c>
    </row>
    <row r="68" spans="1:9" x14ac:dyDescent="0.25">
      <c r="D68" t="s">
        <v>15</v>
      </c>
    </row>
    <row r="70" spans="1:9" x14ac:dyDescent="0.25">
      <c r="A70" s="2" t="s">
        <v>11</v>
      </c>
      <c r="B70" s="3"/>
      <c r="C70" s="3"/>
      <c r="D70" s="3"/>
      <c r="E70" s="3"/>
      <c r="F70" s="3"/>
      <c r="G70" s="3"/>
      <c r="H70" s="3"/>
      <c r="I70" s="4"/>
    </row>
    <row r="71" spans="1:9" x14ac:dyDescent="0.25">
      <c r="A71" s="5"/>
      <c r="B71" s="6" t="s">
        <v>0</v>
      </c>
      <c r="C71" s="13" t="s">
        <v>1</v>
      </c>
      <c r="D71" s="13"/>
      <c r="E71" s="13"/>
      <c r="F71" s="13"/>
      <c r="G71" s="13"/>
      <c r="H71" s="6" t="s">
        <v>5</v>
      </c>
      <c r="I71" s="7" t="s">
        <v>6</v>
      </c>
    </row>
    <row r="72" spans="1:9" x14ac:dyDescent="0.25">
      <c r="A72" s="8"/>
      <c r="B72" s="9">
        <v>0.02</v>
      </c>
      <c r="C72" s="14">
        <v>4.0999999999999996</v>
      </c>
      <c r="D72" s="14">
        <v>4.25</v>
      </c>
      <c r="E72" s="14">
        <v>3.25</v>
      </c>
      <c r="F72" s="14">
        <v>4.25</v>
      </c>
      <c r="G72" s="14">
        <v>4.75</v>
      </c>
      <c r="H72" s="15">
        <f>AVERAGE(C72:G72)</f>
        <v>4.12</v>
      </c>
      <c r="I72" s="18">
        <f>_xlfn.STDEV.S(C72:G72)/SQRT(5)</f>
        <v>0.24372115213907761</v>
      </c>
    </row>
    <row r="73" spans="1:9" x14ac:dyDescent="0.25">
      <c r="A73" s="8"/>
      <c r="B73" s="9">
        <v>0.04</v>
      </c>
      <c r="C73" s="14">
        <v>5.4</v>
      </c>
      <c r="D73" s="14">
        <v>4.875</v>
      </c>
      <c r="E73" s="14">
        <v>4.75</v>
      </c>
      <c r="F73" s="14">
        <v>4.25</v>
      </c>
      <c r="G73" s="14">
        <v>6.05</v>
      </c>
      <c r="H73" s="15">
        <f t="shared" ref="H73:H76" si="18">AVERAGE(C73:G73)</f>
        <v>5.0649999999999995</v>
      </c>
      <c r="I73" s="18">
        <f t="shared" ref="I73:I76" si="19">_xlfn.STDEV.S(C73:G73)/SQRT(5)</f>
        <v>0.30675723300355973</v>
      </c>
    </row>
    <row r="74" spans="1:9" x14ac:dyDescent="0.25">
      <c r="A74" s="8"/>
      <c r="B74" s="9">
        <v>0.06</v>
      </c>
      <c r="C74" s="14">
        <v>6.4</v>
      </c>
      <c r="D74" s="14">
        <v>5</v>
      </c>
      <c r="E74" s="14">
        <v>4.625</v>
      </c>
      <c r="F74" s="14">
        <v>4.3499999999999996</v>
      </c>
      <c r="G74" s="14">
        <v>7.2</v>
      </c>
      <c r="H74" s="15">
        <f t="shared" si="18"/>
        <v>5.5149999999999997</v>
      </c>
      <c r="I74" s="18">
        <f t="shared" si="19"/>
        <v>0.54940877313708936</v>
      </c>
    </row>
    <row r="75" spans="1:9" x14ac:dyDescent="0.25">
      <c r="A75" s="8"/>
      <c r="B75" s="9">
        <v>0.08</v>
      </c>
      <c r="C75" s="14">
        <v>6.55</v>
      </c>
      <c r="D75" s="14">
        <v>5.125</v>
      </c>
      <c r="E75" s="14">
        <v>5.125</v>
      </c>
      <c r="F75" s="14">
        <v>5.25</v>
      </c>
      <c r="G75" s="14">
        <v>6.65</v>
      </c>
      <c r="H75" s="15">
        <f t="shared" si="18"/>
        <v>5.74</v>
      </c>
      <c r="I75" s="18">
        <f t="shared" si="19"/>
        <v>0.35218957963006031</v>
      </c>
    </row>
    <row r="76" spans="1:9" x14ac:dyDescent="0.25">
      <c r="A76" s="8"/>
      <c r="B76" s="9">
        <v>0.1</v>
      </c>
      <c r="C76" s="14">
        <v>7.15</v>
      </c>
      <c r="D76" s="14">
        <v>5</v>
      </c>
      <c r="E76" s="14">
        <v>5.125</v>
      </c>
      <c r="F76" s="14">
        <v>5.75</v>
      </c>
      <c r="G76" s="14">
        <v>7.3</v>
      </c>
      <c r="H76" s="15">
        <f t="shared" si="18"/>
        <v>6.0649999999999995</v>
      </c>
      <c r="I76" s="18">
        <f t="shared" si="19"/>
        <v>0.4908920451586074</v>
      </c>
    </row>
    <row r="77" spans="1:9" x14ac:dyDescent="0.25">
      <c r="A77" s="8"/>
      <c r="B77" s="9"/>
      <c r="C77" s="9"/>
      <c r="D77" s="9"/>
      <c r="E77" s="9"/>
      <c r="F77" s="9"/>
      <c r="G77" s="9"/>
      <c r="H77" s="6"/>
      <c r="I77" s="7"/>
    </row>
    <row r="78" spans="1:9" x14ac:dyDescent="0.25">
      <c r="A78" s="8"/>
      <c r="B78" s="9"/>
      <c r="C78" s="13" t="s">
        <v>2</v>
      </c>
      <c r="D78" s="13"/>
      <c r="E78" s="13"/>
      <c r="F78" s="13"/>
      <c r="G78" s="13"/>
      <c r="H78" s="6" t="s">
        <v>5</v>
      </c>
      <c r="I78" s="7" t="s">
        <v>6</v>
      </c>
    </row>
    <row r="79" spans="1:9" x14ac:dyDescent="0.25">
      <c r="A79" s="8"/>
      <c r="B79" s="9">
        <v>0.02</v>
      </c>
      <c r="C79" s="14">
        <v>3.3332999999999999</v>
      </c>
      <c r="D79" s="14">
        <v>4.5</v>
      </c>
      <c r="E79" s="14">
        <v>3.6667000000000001</v>
      </c>
      <c r="F79" s="14" t="s">
        <v>14</v>
      </c>
      <c r="G79" s="14">
        <v>4.0332999999999997</v>
      </c>
      <c r="H79" s="15">
        <f>AVERAGE(C79:G79)</f>
        <v>3.8833250000000001</v>
      </c>
      <c r="I79" s="18">
        <f>_xlfn.STDEV.S(C79:G79)/SQRT(5)</f>
        <v>0.22393964179364551</v>
      </c>
    </row>
    <row r="80" spans="1:9" x14ac:dyDescent="0.25">
      <c r="A80" s="8"/>
      <c r="B80" s="9">
        <v>0.04</v>
      </c>
      <c r="C80" s="14">
        <v>3.6667000000000001</v>
      </c>
      <c r="D80" s="14">
        <v>5.4166999999999996</v>
      </c>
      <c r="E80" s="14">
        <v>4.6166999999999998</v>
      </c>
      <c r="F80" s="14"/>
      <c r="G80" s="14">
        <v>5.5667</v>
      </c>
      <c r="H80" s="15">
        <f t="shared" ref="H80:H83" si="20">AVERAGE(C80:G80)</f>
        <v>4.8167</v>
      </c>
      <c r="I80" s="18">
        <f t="shared" ref="I80:I83" si="21">_xlfn.STDEV.S(C80:G80)/SQRT(5)</f>
        <v>0.39029903065897187</v>
      </c>
    </row>
    <row r="81" spans="1:9" x14ac:dyDescent="0.25">
      <c r="A81" s="8"/>
      <c r="B81" s="9">
        <v>0.06</v>
      </c>
      <c r="C81" s="14">
        <v>3.9333</v>
      </c>
      <c r="D81" s="14">
        <v>5.5833000000000004</v>
      </c>
      <c r="E81" s="14">
        <v>4.6666999999999996</v>
      </c>
      <c r="F81" s="14"/>
      <c r="G81" s="14">
        <v>6.2332999999999998</v>
      </c>
      <c r="H81" s="15">
        <f t="shared" si="20"/>
        <v>5.1041499999999997</v>
      </c>
      <c r="I81" s="18">
        <f t="shared" si="21"/>
        <v>0.45216639046557544</v>
      </c>
    </row>
    <row r="82" spans="1:9" x14ac:dyDescent="0.25">
      <c r="A82" s="8"/>
      <c r="B82" s="9">
        <v>0.08</v>
      </c>
      <c r="C82" s="14">
        <v>4.9000000000000004</v>
      </c>
      <c r="D82" s="14">
        <v>5.4166999999999996</v>
      </c>
      <c r="E82" s="14">
        <v>4.5</v>
      </c>
      <c r="F82" s="14"/>
      <c r="G82" s="14">
        <v>5.6333000000000002</v>
      </c>
      <c r="H82" s="15">
        <f t="shared" si="20"/>
        <v>5.1125000000000007</v>
      </c>
      <c r="I82" s="18">
        <f t="shared" si="21"/>
        <v>0.22863111191028512</v>
      </c>
    </row>
    <row r="83" spans="1:9" x14ac:dyDescent="0.25">
      <c r="A83" s="8"/>
      <c r="B83" s="9">
        <v>0.1</v>
      </c>
      <c r="C83" s="14">
        <v>5.4333</v>
      </c>
      <c r="D83" s="14">
        <v>5.6666999999999996</v>
      </c>
      <c r="E83" s="14">
        <v>4.5</v>
      </c>
      <c r="F83" s="14"/>
      <c r="G83" s="14">
        <v>5.4667000000000003</v>
      </c>
      <c r="H83" s="15">
        <f t="shared" si="20"/>
        <v>5.2666750000000002</v>
      </c>
      <c r="I83" s="18">
        <f t="shared" si="21"/>
        <v>0.23317867934268774</v>
      </c>
    </row>
    <row r="84" spans="1:9" x14ac:dyDescent="0.25">
      <c r="A84" s="8"/>
      <c r="B84" s="9"/>
      <c r="C84" s="9"/>
      <c r="D84" s="9"/>
      <c r="E84" s="9"/>
      <c r="F84" t="s">
        <v>16</v>
      </c>
      <c r="G84" s="9"/>
      <c r="H84" s="6"/>
      <c r="I84" s="7"/>
    </row>
    <row r="85" spans="1:9" x14ac:dyDescent="0.25">
      <c r="A85" s="8"/>
      <c r="B85" s="9"/>
      <c r="C85" s="13" t="s">
        <v>3</v>
      </c>
      <c r="D85" s="13"/>
      <c r="E85" s="13"/>
      <c r="F85" s="13"/>
      <c r="G85" s="13"/>
      <c r="H85" s="6" t="s">
        <v>5</v>
      </c>
      <c r="I85" s="7" t="s">
        <v>6</v>
      </c>
    </row>
    <row r="86" spans="1:9" x14ac:dyDescent="0.25">
      <c r="A86" s="8"/>
      <c r="B86" s="9">
        <v>0.02</v>
      </c>
      <c r="C86" s="14">
        <v>3.3</v>
      </c>
      <c r="D86" s="14">
        <v>5.4166999999999996</v>
      </c>
      <c r="E86" s="14">
        <v>3.6667000000000001</v>
      </c>
      <c r="F86" s="14"/>
      <c r="G86" s="14">
        <v>4.4166999999999996</v>
      </c>
      <c r="H86" s="15">
        <f>AVERAGE(C86:G86)</f>
        <v>4.2000250000000001</v>
      </c>
      <c r="I86" s="18">
        <f>_xlfn.STDEV.S(C86:G86)/SQRT(5)</f>
        <v>0.4180691065282548</v>
      </c>
    </row>
    <row r="87" spans="1:9" x14ac:dyDescent="0.25">
      <c r="A87" s="8"/>
      <c r="B87" s="9">
        <v>0.04</v>
      </c>
      <c r="C87" s="14">
        <v>3.65</v>
      </c>
      <c r="D87" s="14">
        <v>5.5</v>
      </c>
      <c r="E87" s="14">
        <v>4.6166999999999998</v>
      </c>
      <c r="F87" s="14"/>
      <c r="G87" s="14">
        <v>5.1166999999999998</v>
      </c>
      <c r="H87" s="15">
        <f t="shared" ref="H87:H90" si="22">AVERAGE(C87:G87)</f>
        <v>4.7208500000000004</v>
      </c>
      <c r="I87" s="18">
        <f t="shared" ref="I87:I90" si="23">_xlfn.STDEV.S(C87:G87)/SQRT(5)</f>
        <v>0.35789559837099355</v>
      </c>
    </row>
    <row r="88" spans="1:9" x14ac:dyDescent="0.25">
      <c r="A88" s="8"/>
      <c r="B88" s="9">
        <v>0.06</v>
      </c>
      <c r="C88" s="14">
        <v>4.0999999999999996</v>
      </c>
      <c r="D88" s="14">
        <v>5.3333000000000004</v>
      </c>
      <c r="E88" s="14">
        <v>4.6666999999999996</v>
      </c>
      <c r="F88" s="14"/>
      <c r="G88" s="14">
        <v>5.8167</v>
      </c>
      <c r="H88" s="15">
        <f t="shared" si="22"/>
        <v>4.9791749999999997</v>
      </c>
      <c r="I88" s="18">
        <f t="shared" si="23"/>
        <v>0.33639678431875614</v>
      </c>
    </row>
    <row r="89" spans="1:9" x14ac:dyDescent="0.25">
      <c r="A89" s="8"/>
      <c r="B89" s="9">
        <v>0.08</v>
      </c>
      <c r="C89" s="14">
        <v>5.1333000000000002</v>
      </c>
      <c r="D89" s="14">
        <v>5.1666999999999996</v>
      </c>
      <c r="E89" s="14">
        <v>4.5</v>
      </c>
      <c r="F89" s="14"/>
      <c r="G89" s="14">
        <v>5.6</v>
      </c>
      <c r="H89" s="15">
        <f t="shared" si="22"/>
        <v>5.0999999999999996</v>
      </c>
      <c r="I89" s="18">
        <f t="shared" si="23"/>
        <v>0.20257636913848887</v>
      </c>
    </row>
    <row r="90" spans="1:9" x14ac:dyDescent="0.25">
      <c r="A90" s="10"/>
      <c r="B90" s="11">
        <v>0.1</v>
      </c>
      <c r="C90" s="20">
        <v>4.9667000000000003</v>
      </c>
      <c r="D90" s="20">
        <v>5.375</v>
      </c>
      <c r="E90" s="20">
        <v>4.4166999999999996</v>
      </c>
      <c r="F90" s="20"/>
      <c r="G90" s="20">
        <v>5.5</v>
      </c>
      <c r="H90" s="16">
        <f t="shared" si="22"/>
        <v>5.0645999999999995</v>
      </c>
      <c r="I90" s="19">
        <f t="shared" si="23"/>
        <v>0.21836973844071594</v>
      </c>
    </row>
  </sheetData>
  <mergeCells count="12">
    <mergeCell ref="C85:G85"/>
    <mergeCell ref="C2:G2"/>
    <mergeCell ref="C9:G9"/>
    <mergeCell ref="C16:G16"/>
    <mergeCell ref="C25:G25"/>
    <mergeCell ref="C32:G32"/>
    <mergeCell ref="C39:G39"/>
    <mergeCell ref="C48:G48"/>
    <mergeCell ref="C55:G55"/>
    <mergeCell ref="C62:G62"/>
    <mergeCell ref="C71:G71"/>
    <mergeCell ref="C78:G7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6" workbookViewId="0">
      <selection activeCell="D31" sqref="D31:D37"/>
    </sheetView>
  </sheetViews>
  <sheetFormatPr defaultRowHeight="15" x14ac:dyDescent="0.25"/>
  <cols>
    <col min="2" max="2" width="14" customWidth="1"/>
    <col min="3" max="3" width="21.140625" customWidth="1"/>
    <col min="4" max="4" width="22.28515625" customWidth="1"/>
    <col min="5" max="5" width="20.7109375" customWidth="1"/>
    <col min="6" max="6" width="21.5703125" customWidth="1"/>
  </cols>
  <sheetData>
    <row r="1" spans="1:8" s="1" customFormat="1" x14ac:dyDescent="0.25">
      <c r="A1" s="2" t="s">
        <v>10</v>
      </c>
      <c r="B1" s="3" t="s">
        <v>7</v>
      </c>
      <c r="C1" s="3" t="s">
        <v>8</v>
      </c>
      <c r="D1" s="3" t="s">
        <v>4</v>
      </c>
      <c r="E1" s="3" t="s">
        <v>9</v>
      </c>
      <c r="F1" s="4" t="s">
        <v>4</v>
      </c>
    </row>
    <row r="2" spans="1:8" x14ac:dyDescent="0.25">
      <c r="A2" s="8"/>
      <c r="B2" s="9">
        <v>33.630000000000003</v>
      </c>
      <c r="C2" s="9">
        <v>-1.08</v>
      </c>
      <c r="D2" s="14">
        <f>(C2-B2)/B2*100</f>
        <v>-103.2114183764496</v>
      </c>
      <c r="E2" s="9">
        <v>2.13</v>
      </c>
      <c r="F2" s="17">
        <f>(E2-B2)/B2*100</f>
        <v>-93.666369313113293</v>
      </c>
    </row>
    <row r="3" spans="1:8" x14ac:dyDescent="0.25">
      <c r="A3" s="8"/>
      <c r="B3" s="9">
        <v>36.380000000000003</v>
      </c>
      <c r="C3" s="9">
        <v>9.58</v>
      </c>
      <c r="D3" s="14">
        <f>(C3-B3)/B3*100</f>
        <v>-73.666849917537121</v>
      </c>
      <c r="E3" s="9">
        <v>11.88</v>
      </c>
      <c r="F3" s="17">
        <f>(E3-B3)/B3*100</f>
        <v>-67.344694887300705</v>
      </c>
    </row>
    <row r="4" spans="1:8" x14ac:dyDescent="0.25">
      <c r="A4" s="8"/>
      <c r="B4" s="9">
        <v>21.25</v>
      </c>
      <c r="C4" s="9">
        <v>-6.08</v>
      </c>
      <c r="D4" s="14">
        <f>(C4-B4)/B4*100</f>
        <v>-128.61176470588234</v>
      </c>
      <c r="E4" s="9">
        <v>-6.79</v>
      </c>
      <c r="F4" s="17">
        <f>(E4-B4)/B4*100</f>
        <v>-131.95294117647057</v>
      </c>
    </row>
    <row r="5" spans="1:8" x14ac:dyDescent="0.25">
      <c r="A5" s="8"/>
      <c r="B5" s="9">
        <v>37.75</v>
      </c>
      <c r="C5" s="9">
        <v>20</v>
      </c>
      <c r="D5" s="14">
        <f>(C5-B5)/B5*100</f>
        <v>-47.019867549668874</v>
      </c>
      <c r="E5" s="9">
        <v>19.8</v>
      </c>
      <c r="F5" s="17">
        <f>(E5-B5)/B5*100</f>
        <v>-47.549668874172184</v>
      </c>
    </row>
    <row r="6" spans="1:8" x14ac:dyDescent="0.25">
      <c r="A6" s="8"/>
      <c r="B6" s="9">
        <v>23.75</v>
      </c>
      <c r="C6" s="9">
        <v>11</v>
      </c>
      <c r="D6" s="14">
        <f>(C6-B6)/B6*100</f>
        <v>-53.684210526315788</v>
      </c>
      <c r="E6" s="9">
        <v>3.33</v>
      </c>
      <c r="F6" s="17">
        <f>(E6-B6)/B6*100</f>
        <v>-85.978947368421061</v>
      </c>
    </row>
    <row r="7" spans="1:8" x14ac:dyDescent="0.25">
      <c r="A7" s="8"/>
      <c r="B7" s="6"/>
      <c r="C7" s="6" t="s">
        <v>5</v>
      </c>
      <c r="D7" s="15">
        <f>AVERAGE(D2:D6)</f>
        <v>-81.238822215170757</v>
      </c>
      <c r="E7" s="9"/>
      <c r="F7" s="18">
        <f>AVERAGE(F2:F6)</f>
        <v>-85.298524323895577</v>
      </c>
      <c r="H7" s="6"/>
    </row>
    <row r="8" spans="1:8" x14ac:dyDescent="0.25">
      <c r="A8" s="10"/>
      <c r="B8" s="11"/>
      <c r="C8" s="12" t="s">
        <v>6</v>
      </c>
      <c r="D8" s="16">
        <f>_xlfn.STDEV.S(D2:D6)/SQRT(5)</f>
        <v>15.353369191311547</v>
      </c>
      <c r="E8" s="11"/>
      <c r="F8" s="19">
        <f>_xlfn.STDEV.S(F2:F6)/SQRT(5)</f>
        <v>14.132293685632529</v>
      </c>
    </row>
    <row r="11" spans="1:8" x14ac:dyDescent="0.25">
      <c r="A11" s="2" t="s">
        <v>12</v>
      </c>
      <c r="B11" s="3" t="s">
        <v>7</v>
      </c>
      <c r="C11" s="3" t="s">
        <v>8</v>
      </c>
      <c r="D11" s="3" t="s">
        <v>4</v>
      </c>
      <c r="E11" s="3" t="s">
        <v>9</v>
      </c>
      <c r="F11" s="4" t="s">
        <v>4</v>
      </c>
    </row>
    <row r="12" spans="1:8" x14ac:dyDescent="0.25">
      <c r="A12" s="8"/>
      <c r="B12" s="9">
        <v>38.880000000000003</v>
      </c>
      <c r="C12" s="9">
        <v>13.42</v>
      </c>
      <c r="D12" s="14">
        <f>(C12-B12)/B12*100</f>
        <v>-65.483539094650197</v>
      </c>
      <c r="E12" s="9">
        <v>14.88</v>
      </c>
      <c r="F12" s="17">
        <f>(E12-B12)/B12*100</f>
        <v>-61.728395061728392</v>
      </c>
    </row>
    <row r="13" spans="1:8" x14ac:dyDescent="0.25">
      <c r="A13" s="8"/>
      <c r="B13" s="9">
        <v>37</v>
      </c>
      <c r="C13" s="9">
        <v>1.33</v>
      </c>
      <c r="D13" s="14">
        <f>(C13-B13)/B13*100</f>
        <v>-96.405405405405403</v>
      </c>
      <c r="E13" s="9">
        <v>-0.57999999999999996</v>
      </c>
      <c r="F13" s="17">
        <f>(E13-B13)/B13*100</f>
        <v>-101.56756756756758</v>
      </c>
    </row>
    <row r="14" spans="1:8" x14ac:dyDescent="0.25">
      <c r="A14" s="8"/>
      <c r="B14" s="9">
        <v>39.25</v>
      </c>
      <c r="C14" s="9">
        <v>9</v>
      </c>
      <c r="D14" s="14">
        <f>(C14-B14)/B14*100</f>
        <v>-77.070063694267517</v>
      </c>
      <c r="E14" s="9">
        <v>8.25</v>
      </c>
      <c r="F14" s="17">
        <f>(E14-B14)/B14*100</f>
        <v>-78.98089171974523</v>
      </c>
    </row>
    <row r="15" spans="1:8" x14ac:dyDescent="0.25">
      <c r="A15" s="8"/>
      <c r="B15" s="9">
        <v>24.5</v>
      </c>
      <c r="C15" s="9">
        <v>-0.17</v>
      </c>
      <c r="D15" s="14">
        <f>(C15-B15)/B15*100</f>
        <v>-100.69387755102042</v>
      </c>
      <c r="E15" s="9">
        <v>20.5</v>
      </c>
      <c r="F15" s="17">
        <f>(E15-B15)/B15*100</f>
        <v>-16.326530612244898</v>
      </c>
    </row>
    <row r="16" spans="1:8" x14ac:dyDescent="0.25">
      <c r="A16" s="8"/>
      <c r="B16" s="6"/>
      <c r="C16" s="6" t="s">
        <v>5</v>
      </c>
      <c r="D16" s="15">
        <f>AVERAGE(D12:D15)</f>
        <v>-84.913221436335888</v>
      </c>
      <c r="E16" s="9"/>
      <c r="F16" s="18">
        <f>AVERAGE(F12:F15)</f>
        <v>-64.650846240321513</v>
      </c>
      <c r="H16" s="1"/>
    </row>
    <row r="17" spans="1:8" x14ac:dyDescent="0.25">
      <c r="A17" s="10"/>
      <c r="B17" s="11"/>
      <c r="C17" s="12" t="s">
        <v>6</v>
      </c>
      <c r="D17" s="16">
        <f>_xlfn.STDEV.S(D12:D15)/SQRT(4)</f>
        <v>8.2670383605347855</v>
      </c>
      <c r="E17" s="11"/>
      <c r="F17" s="19">
        <f>_xlfn.STDEV.S(F12:F15)/SQRT(5)</f>
        <v>16.149251208253446</v>
      </c>
    </row>
    <row r="20" spans="1:8" x14ac:dyDescent="0.25">
      <c r="A20" s="2" t="s">
        <v>13</v>
      </c>
      <c r="B20" s="3" t="s">
        <v>7</v>
      </c>
      <c r="C20" s="3" t="s">
        <v>8</v>
      </c>
      <c r="D20" s="3" t="s">
        <v>4</v>
      </c>
      <c r="E20" s="3" t="s">
        <v>9</v>
      </c>
      <c r="F20" s="4" t="s">
        <v>4</v>
      </c>
    </row>
    <row r="21" spans="1:8" x14ac:dyDescent="0.25">
      <c r="A21" s="8"/>
      <c r="B21" s="9">
        <v>41.25</v>
      </c>
      <c r="C21" s="9">
        <v>10.16</v>
      </c>
      <c r="D21" s="14">
        <f>(C21-B21)/B21*100</f>
        <v>-75.36969696969696</v>
      </c>
      <c r="E21" s="9">
        <v>2.13</v>
      </c>
      <c r="F21" s="17">
        <f>(E21-B21)/B21*100</f>
        <v>-94.836363636363629</v>
      </c>
    </row>
    <row r="22" spans="1:8" x14ac:dyDescent="0.25">
      <c r="A22" s="8"/>
      <c r="B22" s="9">
        <v>26.25</v>
      </c>
      <c r="C22" s="9">
        <v>10.58</v>
      </c>
      <c r="D22" s="14">
        <f>(C22-B22)/B22*100</f>
        <v>-59.695238095238089</v>
      </c>
      <c r="E22" s="9">
        <v>11.88</v>
      </c>
      <c r="F22" s="17">
        <f>(E22-B22)/B22*100</f>
        <v>-54.74285714285714</v>
      </c>
    </row>
    <row r="23" spans="1:8" x14ac:dyDescent="0.25">
      <c r="A23" s="8"/>
      <c r="B23" s="9">
        <v>28.75</v>
      </c>
      <c r="C23" s="9">
        <v>18.75</v>
      </c>
      <c r="D23" s="14">
        <f>(C23-B23)/B23*100</f>
        <v>-34.782608695652172</v>
      </c>
      <c r="E23" s="9">
        <v>-6.79</v>
      </c>
      <c r="F23" s="17">
        <f>(E23-B23)/B23*100</f>
        <v>-123.61739130434782</v>
      </c>
    </row>
    <row r="24" spans="1:8" x14ac:dyDescent="0.25">
      <c r="A24" s="8"/>
      <c r="B24" s="9">
        <v>23.75</v>
      </c>
      <c r="C24" s="9">
        <v>21.67</v>
      </c>
      <c r="D24" s="14">
        <f>(C24-B24)/B24*100</f>
        <v>-8.757894736842097</v>
      </c>
      <c r="E24" s="9">
        <v>19.8</v>
      </c>
      <c r="F24" s="17">
        <f>(E24-B24)/B24*100</f>
        <v>-16.631578947368418</v>
      </c>
    </row>
    <row r="25" spans="1:8" x14ac:dyDescent="0.25">
      <c r="A25" s="8"/>
      <c r="B25" s="9">
        <v>35.630000000000003</v>
      </c>
      <c r="C25" s="9">
        <v>16.41</v>
      </c>
      <c r="D25" s="14">
        <f>(C25-B25)/B25*100</f>
        <v>-53.943306202638233</v>
      </c>
      <c r="E25" s="9">
        <v>3.33</v>
      </c>
      <c r="F25" s="17">
        <f>(E25-B25)/B25*100</f>
        <v>-90.653943306202649</v>
      </c>
    </row>
    <row r="26" spans="1:8" x14ac:dyDescent="0.25">
      <c r="A26" s="8"/>
      <c r="B26" s="6"/>
      <c r="C26" s="6" t="s">
        <v>5</v>
      </c>
      <c r="D26" s="15">
        <f>AVERAGE(D21:D25)</f>
        <v>-46.509748940013509</v>
      </c>
      <c r="E26" s="9"/>
      <c r="F26" s="18">
        <f>AVERAGE(F21:F25)</f>
        <v>-76.096426867427937</v>
      </c>
      <c r="H26" s="6"/>
    </row>
    <row r="27" spans="1:8" x14ac:dyDescent="0.25">
      <c r="A27" s="10"/>
      <c r="B27" s="11"/>
      <c r="C27" s="12" t="s">
        <v>6</v>
      </c>
      <c r="D27" s="16">
        <f>_xlfn.STDEV.S(D21:D25)/SQRT(5)</f>
        <v>11.455871446999849</v>
      </c>
      <c r="E27" s="11"/>
      <c r="F27" s="19">
        <f>_xlfn.STDEV.S(F21:F25)/SQRT(5)</f>
        <v>18.457236594520086</v>
      </c>
    </row>
    <row r="30" spans="1:8" x14ac:dyDescent="0.25">
      <c r="A30" s="2" t="s">
        <v>11</v>
      </c>
      <c r="B30" s="3" t="s">
        <v>7</v>
      </c>
      <c r="C30" s="3" t="s">
        <v>8</v>
      </c>
      <c r="D30" s="3" t="s">
        <v>4</v>
      </c>
      <c r="E30" s="3" t="s">
        <v>9</v>
      </c>
      <c r="F30" s="4" t="s">
        <v>4</v>
      </c>
    </row>
    <row r="31" spans="1:8" x14ac:dyDescent="0.25">
      <c r="A31" s="8"/>
      <c r="B31" s="9">
        <v>36.25</v>
      </c>
      <c r="C31" s="9">
        <v>27.17</v>
      </c>
      <c r="D31" s="14">
        <f>(C31-B31)/B31*100</f>
        <v>-25.048275862068959</v>
      </c>
      <c r="E31" s="9">
        <v>24.08</v>
      </c>
      <c r="F31" s="17">
        <f>(E31-B31)/B31*100</f>
        <v>-33.572413793103451</v>
      </c>
    </row>
    <row r="32" spans="1:8" x14ac:dyDescent="0.25">
      <c r="A32" s="8"/>
      <c r="B32" s="9">
        <v>8.75</v>
      </c>
      <c r="C32" s="9">
        <v>11.67</v>
      </c>
      <c r="D32" s="14">
        <f>(C32-B32)/B32*100</f>
        <v>33.371428571428567</v>
      </c>
      <c r="E32" s="9">
        <v>-2.08</v>
      </c>
      <c r="F32" s="17">
        <f>(E32-B32)/B32*100</f>
        <v>-123.77142857142857</v>
      </c>
    </row>
    <row r="33" spans="1:8" x14ac:dyDescent="0.25">
      <c r="A33" s="8"/>
      <c r="B33" s="9">
        <v>20.63</v>
      </c>
      <c r="C33" s="9">
        <v>7.75</v>
      </c>
      <c r="D33" s="14">
        <f>(C33-B33)/B33*100</f>
        <v>-62.433349491032473</v>
      </c>
      <c r="E33" s="9">
        <v>6.92</v>
      </c>
      <c r="F33" s="17">
        <f>(E33-B33)/B33*100</f>
        <v>-66.456616577799323</v>
      </c>
    </row>
    <row r="34" spans="1:8" x14ac:dyDescent="0.25">
      <c r="A34" s="8"/>
      <c r="B34" s="9">
        <v>20</v>
      </c>
      <c r="C34" s="9"/>
      <c r="D34" s="14"/>
      <c r="E34" s="9"/>
      <c r="F34" s="17"/>
    </row>
    <row r="35" spans="1:8" x14ac:dyDescent="0.25">
      <c r="A35" s="8"/>
      <c r="B35" s="9">
        <v>28.5</v>
      </c>
      <c r="C35" s="9">
        <v>14.67</v>
      </c>
      <c r="D35" s="14">
        <f>(C35-B35)/B35*100</f>
        <v>-48.526315789473685</v>
      </c>
      <c r="E35" s="9">
        <v>13.25</v>
      </c>
      <c r="F35" s="17">
        <f>(E35-B35)/B35*100</f>
        <v>-53.508771929824562</v>
      </c>
    </row>
    <row r="36" spans="1:8" x14ac:dyDescent="0.25">
      <c r="A36" s="8"/>
      <c r="B36" s="6"/>
      <c r="C36" s="6" t="s">
        <v>5</v>
      </c>
      <c r="D36" s="15">
        <f>AVERAGE(D31:D35)</f>
        <v>-25.659128142786638</v>
      </c>
      <c r="E36" s="9"/>
      <c r="F36" s="18">
        <f>AVERAGE(F31:F35)</f>
        <v>-69.327307718038966</v>
      </c>
      <c r="H36" s="6"/>
    </row>
    <row r="37" spans="1:8" x14ac:dyDescent="0.25">
      <c r="A37" s="10"/>
      <c r="B37" s="11"/>
      <c r="C37" s="12" t="s">
        <v>6</v>
      </c>
      <c r="D37" s="16">
        <f>_xlfn.STDEV.S(D31:D35)/SQRT(5)</f>
        <v>18.903670530944709</v>
      </c>
      <c r="E37" s="11"/>
      <c r="F37" s="19">
        <f>_xlfn.STDEV.S(F31:F35)/SQRT(5)</f>
        <v>17.322512668369949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 Freq</vt:lpstr>
      <vt:lpstr>Slopes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</dc:creator>
  <cp:lastModifiedBy>Engin</cp:lastModifiedBy>
  <dcterms:created xsi:type="dcterms:W3CDTF">2016-01-11T16:31:33Z</dcterms:created>
  <dcterms:modified xsi:type="dcterms:W3CDTF">2016-01-13T14:21:58Z</dcterms:modified>
</cp:coreProperties>
</file>